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<sst xmlns="http://schemas.openxmlformats.org/spreadsheetml/2006/main" count="367" uniqueCount="367">
  <si>
    <t>Korte 3x3 Program</t>
  </si>
  <si>
    <t>Designed for:</t>
  </si>
  <si>
    <t>Tye</t>
  </si>
  <si>
    <t xml:space="preserve">    projected</t>
  </si>
  <si>
    <t xml:space="preserve"> Current</t>
  </si>
  <si>
    <t>Starting Date:</t>
  </si>
  <si>
    <t>SQ Max</t>
  </si>
  <si>
    <t>Wide</t>
  </si>
  <si>
    <t>Alt between these,</t>
  </si>
  <si>
    <t>BP Max</t>
  </si>
  <si>
    <t>Shldr</t>
  </si>
  <si>
    <t>With emphasis on weakest</t>
  </si>
  <si>
    <t>Next Meet Date:</t>
  </si>
  <si>
    <t>DL Max</t>
  </si>
  <si>
    <t>Close</t>
  </si>
  <si>
    <t>TOTAL</t>
  </si>
  <si>
    <t>Mon</t>
  </si>
  <si>
    <t>SQ</t>
  </si>
  <si>
    <t>5-8x</t>
  </si>
  <si>
    <t>5x</t>
  </si>
  <si>
    <t>BP</t>
  </si>
  <si>
    <t>6-8x</t>
  </si>
  <si>
    <t>6x</t>
  </si>
  <si>
    <t>DL</t>
  </si>
  <si>
    <t>5-8x</t>
  </si>
  <si>
    <t>5x</t>
  </si>
  <si>
    <t>Thur</t>
  </si>
  <si>
    <t>SQ</t>
  </si>
  <si>
    <t>5-8x</t>
  </si>
  <si>
    <t>5x</t>
  </si>
  <si>
    <t>BP</t>
  </si>
  <si>
    <t>6-8x</t>
  </si>
  <si>
    <t>6x</t>
  </si>
  <si>
    <t>DL</t>
  </si>
  <si>
    <t>5-8x</t>
  </si>
  <si>
    <t>5x</t>
  </si>
  <si>
    <t>Sat</t>
  </si>
  <si>
    <t>SQ</t>
  </si>
  <si>
    <t>5-8x</t>
  </si>
  <si>
    <t>5x</t>
  </si>
  <si>
    <t>BP</t>
  </si>
  <si>
    <t>6-8x</t>
  </si>
  <si>
    <t>6x</t>
  </si>
  <si>
    <t>DL</t>
  </si>
  <si>
    <t>5-8x</t>
  </si>
  <si>
    <t>5x</t>
  </si>
  <si>
    <t>Mon</t>
  </si>
  <si>
    <t>SQ</t>
  </si>
  <si>
    <t>5-8x</t>
  </si>
  <si>
    <t>5x</t>
  </si>
  <si>
    <t>BP</t>
  </si>
  <si>
    <t>6-8x</t>
  </si>
  <si>
    <t>6x</t>
  </si>
  <si>
    <t>DL</t>
  </si>
  <si>
    <t>5-8x</t>
  </si>
  <si>
    <t>5x</t>
  </si>
  <si>
    <t>Thur</t>
  </si>
  <si>
    <t>SQ</t>
  </si>
  <si>
    <t>5-8x</t>
  </si>
  <si>
    <t>5x</t>
  </si>
  <si>
    <t>BP</t>
  </si>
  <si>
    <t>6-8x</t>
  </si>
  <si>
    <t>6x</t>
  </si>
  <si>
    <t>DL</t>
  </si>
  <si>
    <t>5-8x</t>
  </si>
  <si>
    <t>5x</t>
  </si>
  <si>
    <t>Sat</t>
  </si>
  <si>
    <t>SQ</t>
  </si>
  <si>
    <t>5-8x</t>
  </si>
  <si>
    <t>5x</t>
  </si>
  <si>
    <t>BP</t>
  </si>
  <si>
    <t>6-8x</t>
  </si>
  <si>
    <t>6x</t>
  </si>
  <si>
    <t>DL</t>
  </si>
  <si>
    <t>5-8x</t>
  </si>
  <si>
    <t>5x</t>
  </si>
  <si>
    <t>Mon</t>
  </si>
  <si>
    <t>SQ</t>
  </si>
  <si>
    <t>5-8x</t>
  </si>
  <si>
    <t>5x</t>
  </si>
  <si>
    <t>BP</t>
  </si>
  <si>
    <t>6-8x</t>
  </si>
  <si>
    <t>6x</t>
  </si>
  <si>
    <t>DL</t>
  </si>
  <si>
    <t>5-8x</t>
  </si>
  <si>
    <t>5x</t>
  </si>
  <si>
    <t>Thur</t>
  </si>
  <si>
    <t>SQ</t>
  </si>
  <si>
    <t>5-8x</t>
  </si>
  <si>
    <t>5x</t>
  </si>
  <si>
    <t>BP</t>
  </si>
  <si>
    <t>6-8x</t>
  </si>
  <si>
    <t>6x</t>
  </si>
  <si>
    <t>DL</t>
  </si>
  <si>
    <t>5-8x</t>
  </si>
  <si>
    <t>5x</t>
  </si>
  <si>
    <t>Sat</t>
  </si>
  <si>
    <t>SQ</t>
  </si>
  <si>
    <t>5-8x</t>
  </si>
  <si>
    <t>5x</t>
  </si>
  <si>
    <t>BP</t>
  </si>
  <si>
    <t>6-8x</t>
  </si>
  <si>
    <t>6x</t>
  </si>
  <si>
    <t>DL</t>
  </si>
  <si>
    <t>5-8x</t>
  </si>
  <si>
    <t>5x</t>
  </si>
  <si>
    <t>Mon</t>
  </si>
  <si>
    <t>SQ</t>
  </si>
  <si>
    <t>5-8x</t>
  </si>
  <si>
    <t>5x</t>
  </si>
  <si>
    <t>BP</t>
  </si>
  <si>
    <t>6-8x</t>
  </si>
  <si>
    <t>6x</t>
  </si>
  <si>
    <t>DL</t>
  </si>
  <si>
    <t>5-8x</t>
  </si>
  <si>
    <t>5x</t>
  </si>
  <si>
    <t>Thur</t>
  </si>
  <si>
    <t>SQ</t>
  </si>
  <si>
    <t>5-8x</t>
  </si>
  <si>
    <t>5x</t>
  </si>
  <si>
    <t>BP</t>
  </si>
  <si>
    <t>6-8x</t>
  </si>
  <si>
    <t>6x</t>
  </si>
  <si>
    <t>DL</t>
  </si>
  <si>
    <t>5-8x</t>
  </si>
  <si>
    <t>5x</t>
  </si>
  <si>
    <t>Sat</t>
  </si>
  <si>
    <t>SQ</t>
  </si>
  <si>
    <t>5-8x</t>
  </si>
  <si>
    <t>5x</t>
  </si>
  <si>
    <t>BP</t>
  </si>
  <si>
    <t>6-8x</t>
  </si>
  <si>
    <t>6x</t>
  </si>
  <si>
    <t>DL</t>
  </si>
  <si>
    <t>5-8x</t>
  </si>
  <si>
    <t>5x</t>
  </si>
  <si>
    <t>Mon</t>
  </si>
  <si>
    <t>SQ</t>
  </si>
  <si>
    <t>3x</t>
  </si>
  <si>
    <t>3x</t>
  </si>
  <si>
    <t>BP</t>
  </si>
  <si>
    <t>5x</t>
  </si>
  <si>
    <t>4x</t>
  </si>
  <si>
    <t>DL</t>
  </si>
  <si>
    <t>1-2x</t>
  </si>
  <si>
    <t>1x</t>
  </si>
  <si>
    <t>Thur</t>
  </si>
  <si>
    <t>SQ</t>
  </si>
  <si>
    <t>3x</t>
  </si>
  <si>
    <t>3x</t>
  </si>
  <si>
    <t>BP</t>
  </si>
  <si>
    <t>1-2x</t>
  </si>
  <si>
    <t>1x</t>
  </si>
  <si>
    <t>DL</t>
  </si>
  <si>
    <t>3x</t>
  </si>
  <si>
    <t>3x</t>
  </si>
  <si>
    <t>Sat</t>
  </si>
  <si>
    <t>SQ</t>
  </si>
  <si>
    <t>1-2x</t>
  </si>
  <si>
    <t>1x</t>
  </si>
  <si>
    <t>BP</t>
  </si>
  <si>
    <t>5x</t>
  </si>
  <si>
    <t>4x</t>
  </si>
  <si>
    <t>DL</t>
  </si>
  <si>
    <t>3x</t>
  </si>
  <si>
    <t>3x</t>
  </si>
  <si>
    <t>Mon</t>
  </si>
  <si>
    <t>SQ</t>
  </si>
  <si>
    <t>3x</t>
  </si>
  <si>
    <t>3x</t>
  </si>
  <si>
    <t>BP</t>
  </si>
  <si>
    <t>5x</t>
  </si>
  <si>
    <t>4x</t>
  </si>
  <si>
    <t>DL</t>
  </si>
  <si>
    <t>1-2x</t>
  </si>
  <si>
    <t>1x</t>
  </si>
  <si>
    <t>Thur</t>
  </si>
  <si>
    <t>SQ</t>
  </si>
  <si>
    <t>3x</t>
  </si>
  <si>
    <t>3x</t>
  </si>
  <si>
    <t>BP</t>
  </si>
  <si>
    <t>1-2x</t>
  </si>
  <si>
    <t>1x</t>
  </si>
  <si>
    <t>DL</t>
  </si>
  <si>
    <t>3x</t>
  </si>
  <si>
    <t>3x</t>
  </si>
  <si>
    <t>Sat</t>
  </si>
  <si>
    <t>SQ</t>
  </si>
  <si>
    <t>1-2x</t>
  </si>
  <si>
    <t>1x</t>
  </si>
  <si>
    <t>BP</t>
  </si>
  <si>
    <t>5x</t>
  </si>
  <si>
    <t>4x</t>
  </si>
  <si>
    <t>DL</t>
  </si>
  <si>
    <t>3x</t>
  </si>
  <si>
    <t>3x</t>
  </si>
  <si>
    <t>Mon</t>
  </si>
  <si>
    <t>SQ</t>
  </si>
  <si>
    <t>3x</t>
  </si>
  <si>
    <t>3x</t>
  </si>
  <si>
    <t>BP</t>
  </si>
  <si>
    <t>5x</t>
  </si>
  <si>
    <t>4x</t>
  </si>
  <si>
    <t>DL</t>
  </si>
  <si>
    <t>1x</t>
  </si>
  <si>
    <t>1x</t>
  </si>
  <si>
    <t>Thur</t>
  </si>
  <si>
    <t>SQ</t>
  </si>
  <si>
    <t>3x</t>
  </si>
  <si>
    <t>3x</t>
  </si>
  <si>
    <t>BP</t>
  </si>
  <si>
    <t>1x</t>
  </si>
  <si>
    <t>1x</t>
  </si>
  <si>
    <t>DL</t>
  </si>
  <si>
    <t>3x</t>
  </si>
  <si>
    <t>3x</t>
  </si>
  <si>
    <t>Sat</t>
  </si>
  <si>
    <t>SQ</t>
  </si>
  <si>
    <t>1x</t>
  </si>
  <si>
    <t>1x</t>
  </si>
  <si>
    <t>BP</t>
  </si>
  <si>
    <t>5x</t>
  </si>
  <si>
    <t>4x</t>
  </si>
  <si>
    <t>DL</t>
  </si>
  <si>
    <t>3x</t>
  </si>
  <si>
    <t>3x</t>
  </si>
  <si>
    <t>Mon</t>
  </si>
  <si>
    <t>SQ</t>
  </si>
  <si>
    <t>3x</t>
  </si>
  <si>
    <t>3x</t>
  </si>
  <si>
    <t>BP</t>
  </si>
  <si>
    <t>5x</t>
  </si>
  <si>
    <t>4x</t>
  </si>
  <si>
    <t>DL</t>
  </si>
  <si>
    <t>1x</t>
  </si>
  <si>
    <t>1x</t>
  </si>
  <si>
    <t>Thur</t>
  </si>
  <si>
    <t>SQ</t>
  </si>
  <si>
    <t>3x</t>
  </si>
  <si>
    <t>3x</t>
  </si>
  <si>
    <t>BP</t>
  </si>
  <si>
    <t>1x</t>
  </si>
  <si>
    <t>1x</t>
  </si>
  <si>
    <t>DL</t>
  </si>
  <si>
    <t>3x</t>
  </si>
  <si>
    <t>3x</t>
  </si>
  <si>
    <t>Sat</t>
  </si>
  <si>
    <t>SQ</t>
  </si>
  <si>
    <t>1x</t>
  </si>
  <si>
    <t>1x</t>
  </si>
  <si>
    <t>BP</t>
  </si>
  <si>
    <t>5x</t>
  </si>
  <si>
    <t>4x</t>
  </si>
  <si>
    <t>DL</t>
  </si>
  <si>
    <t>3x</t>
  </si>
  <si>
    <t>3x</t>
  </si>
  <si>
    <t>Mon</t>
  </si>
  <si>
    <t>SQ</t>
  </si>
  <si>
    <t>3x</t>
  </si>
  <si>
    <t>3x</t>
  </si>
  <si>
    <t>BP</t>
  </si>
  <si>
    <t>4x</t>
  </si>
  <si>
    <t>4x</t>
  </si>
  <si>
    <t>DL</t>
  </si>
  <si>
    <t>3x</t>
  </si>
  <si>
    <t>3x</t>
  </si>
  <si>
    <t>Wed</t>
  </si>
  <si>
    <t>SQ</t>
  </si>
  <si>
    <t>3x</t>
  </si>
  <si>
    <t>3x</t>
  </si>
  <si>
    <t>BP</t>
  </si>
  <si>
    <t>3x</t>
  </si>
  <si>
    <t>3x</t>
  </si>
  <si>
    <t>DL</t>
  </si>
  <si>
    <t>3x</t>
  </si>
  <si>
    <t>3x</t>
  </si>
  <si>
    <t>Sat</t>
  </si>
  <si>
    <t>IF MEET</t>
  </si>
  <si>
    <t>Or, for 10 week version, now starts the additional part to pad the program to the 10 weeks to make the meet...</t>
  </si>
  <si>
    <t xml:space="preserve">    projected</t>
  </si>
  <si>
    <t xml:space="preserve">        Current</t>
  </si>
  <si>
    <t>SQ Max</t>
  </si>
  <si>
    <t>BP Max</t>
  </si>
  <si>
    <t>DL Max</t>
  </si>
  <si>
    <t>TOTAL</t>
  </si>
  <si>
    <t>Mon</t>
  </si>
  <si>
    <t>SQ</t>
  </si>
  <si>
    <t>5-8x</t>
  </si>
  <si>
    <t>5x</t>
  </si>
  <si>
    <t>BP</t>
  </si>
  <si>
    <t>6-8x</t>
  </si>
  <si>
    <t>6x</t>
  </si>
  <si>
    <t>DL</t>
  </si>
  <si>
    <t>5-8x</t>
  </si>
  <si>
    <t>5x</t>
  </si>
  <si>
    <t>Thur</t>
  </si>
  <si>
    <t>SQ</t>
  </si>
  <si>
    <t>5-8x</t>
  </si>
  <si>
    <t>5x</t>
  </si>
  <si>
    <t>BP</t>
  </si>
  <si>
    <t>6-8x</t>
  </si>
  <si>
    <t>6x</t>
  </si>
  <si>
    <t>DL</t>
  </si>
  <si>
    <t>5-8x</t>
  </si>
  <si>
    <t>5x</t>
  </si>
  <si>
    <t>Sat</t>
  </si>
  <si>
    <t>SQ</t>
  </si>
  <si>
    <t>5-8x</t>
  </si>
  <si>
    <t>5x</t>
  </si>
  <si>
    <t>BP</t>
  </si>
  <si>
    <t>6-8x</t>
  </si>
  <si>
    <t>6x</t>
  </si>
  <si>
    <t>DL</t>
  </si>
  <si>
    <t>5-8x</t>
  </si>
  <si>
    <t>5x</t>
  </si>
  <si>
    <t>Mon</t>
  </si>
  <si>
    <t>SQ</t>
  </si>
  <si>
    <t>3x</t>
  </si>
  <si>
    <t>3x</t>
  </si>
  <si>
    <t>BP</t>
  </si>
  <si>
    <t>5x</t>
  </si>
  <si>
    <t>4x</t>
  </si>
  <si>
    <t>DL</t>
  </si>
  <si>
    <t>1x</t>
  </si>
  <si>
    <t>1x</t>
  </si>
  <si>
    <t>Thur</t>
  </si>
  <si>
    <t>SQ</t>
  </si>
  <si>
    <t>3x</t>
  </si>
  <si>
    <t>3x</t>
  </si>
  <si>
    <t>BP</t>
  </si>
  <si>
    <t>1x</t>
  </si>
  <si>
    <t>1x</t>
  </si>
  <si>
    <t>DL</t>
  </si>
  <si>
    <t>3x</t>
  </si>
  <si>
    <t>3x</t>
  </si>
  <si>
    <t>Sat</t>
  </si>
  <si>
    <t>SQ</t>
  </si>
  <si>
    <t>1x</t>
  </si>
  <si>
    <t>1x</t>
  </si>
  <si>
    <t>BP</t>
  </si>
  <si>
    <t>5x</t>
  </si>
  <si>
    <t>4x</t>
  </si>
  <si>
    <t>DL</t>
  </si>
  <si>
    <t>3x</t>
  </si>
  <si>
    <t>3x</t>
  </si>
  <si>
    <t>Mon</t>
  </si>
  <si>
    <t>SQ</t>
  </si>
  <si>
    <t>3x</t>
  </si>
  <si>
    <t>3x</t>
  </si>
  <si>
    <t>BP</t>
  </si>
  <si>
    <t>4x</t>
  </si>
  <si>
    <t>4x</t>
  </si>
  <si>
    <t>DL</t>
  </si>
  <si>
    <t>3x</t>
  </si>
  <si>
    <t>3x</t>
  </si>
  <si>
    <t>Wed</t>
  </si>
  <si>
    <t>SQ</t>
  </si>
  <si>
    <t>3x</t>
  </si>
  <si>
    <t>3x</t>
  </si>
  <si>
    <t>BP</t>
  </si>
  <si>
    <t>3x</t>
  </si>
  <si>
    <t>3x</t>
  </si>
  <si>
    <t>DL</t>
  </si>
  <si>
    <t>3x</t>
  </si>
  <si>
    <t>3x</t>
  </si>
  <si>
    <t>Sat</t>
  </si>
  <si>
    <t>IF MEET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</si>
</sst>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mm/dd/yy"/>
  </numFmts>
  <fonts count="8">
    <font>
      <sz val="10"/>
      <name val="Arial"/>
      <family val="2"/>
    </font>
    <font>
      <sz val="7"/>
      <color indexed="8"/>
      <name val="Arial"/>
      <family val="0"/>
    </font>
    <font>
      <b/>
      <sz val="7"/>
      <color indexed="8"/>
      <name val="helvetica"/>
      <family val="2"/>
    </font>
    <font>
      <sz val="7"/>
      <color indexed="8"/>
      <name val="helvetica"/>
      <family val="2"/>
    </font>
    <font>
      <sz val="7"/>
      <color indexed="55"/>
      <name val="helvetica"/>
      <family val="2"/>
    </font>
    <font>
      <sz val="6"/>
      <color indexed="8"/>
      <name val="helvetica"/>
      <family val="2"/>
    </font>
    <font>
      <sz val="8"/>
      <color indexed="8"/>
      <name val="Arial"/>
      <family val="0"/>
    </font>
    <font>
      <sz val="8"/>
      <color indexed="8"/>
      <name val="helvetic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9" fontId="1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 horizontal="left"/>
      <protection/>
    </xf>
    <xf numFmtId="1" fontId="1" fillId="0" borderId="0" xfId="0" applyNumberFormat="1" applyFont="1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/>
      <protection/>
    </xf>
    <xf numFmtId="1" fontId="3" fillId="2" borderId="0" xfId="0" applyNumberFormat="1" applyFont="1" applyFill="1" applyBorder="1" applyAlignment="1" applyProtection="1">
      <alignment horizontal="right"/>
      <protection/>
    </xf>
    <xf numFmtId="9" fontId="3" fillId="2" borderId="0" xfId="0" applyNumberFormat="1" applyFont="1" applyFill="1" applyBorder="1" applyAlignment="1" applyProtection="1">
      <alignment horizontal="right"/>
      <protection/>
    </xf>
    <xf numFmtId="1" fontId="3" fillId="3" borderId="0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Border="1" applyAlignment="1" applyProtection="1">
      <alignment horizontal="right"/>
      <protection/>
    </xf>
    <xf numFmtId="1" fontId="3" fillId="0" borderId="0" xfId="0" applyNumberFormat="1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right"/>
      <protection/>
    </xf>
    <xf numFmtId="9" fontId="4" fillId="0" borderId="0" xfId="0" applyNumberFormat="1" applyFont="1" applyBorder="1" applyAlignment="1" applyProtection="1">
      <alignment horizontal="right"/>
      <protection/>
    </xf>
    <xf numFmtId="1" fontId="3" fillId="4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Border="1" applyAlignment="1" applyProtection="1">
      <alignment horizontal="right"/>
      <protection/>
    </xf>
    <xf numFmtId="9" fontId="3" fillId="0" borderId="0" xfId="0" applyNumberFormat="1" applyFont="1" applyBorder="1" applyAlignment="1" applyProtection="1">
      <alignment horizontal="right"/>
      <protection/>
    </xf>
    <xf numFmtId="172" fontId="3" fillId="0" borderId="0" xfId="0" applyNumberFormat="1" applyFont="1" applyBorder="1" applyAlignment="1" applyProtection="1">
      <alignment horizontal="right"/>
      <protection/>
    </xf>
    <xf numFmtId="1" fontId="3" fillId="0" borderId="0" xfId="0" applyNumberFormat="1" applyFont="1" applyBorder="1" applyAlignment="1" applyProtection="1">
      <alignment/>
      <protection/>
    </xf>
    <xf numFmtId="9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 horizontal="left"/>
      <protection/>
    </xf>
    <xf numFmtId="172" fontId="3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 horizontal="right"/>
      <protection/>
    </xf>
    <xf numFmtId="1" fontId="1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6" fillId="5" borderId="0" xfId="0" applyNumberFormat="1" applyFont="1" applyFill="1" applyBorder="1" applyAlignment="1" applyProtection="1">
      <alignment horizontal="right"/>
      <protection/>
    </xf>
    <xf numFmtId="0" fontId="6" fillId="5" borderId="0" xfId="0" applyNumberFormat="1" applyFont="1" applyFill="1" applyBorder="1" applyAlignment="1" applyProtection="1">
      <alignment/>
      <protection/>
    </xf>
    <xf numFmtId="9" fontId="7" fillId="5" borderId="0" xfId="0" applyNumberFormat="1" applyFont="1" applyFill="1" applyBorder="1" applyAlignment="1" applyProtection="1">
      <alignment/>
      <protection/>
    </xf>
    <xf numFmtId="1" fontId="7" fillId="5" borderId="0" xfId="0" applyNumberFormat="1" applyFont="1" applyFill="1" applyBorder="1" applyAlignment="1" applyProtection="1">
      <alignment/>
      <protection/>
    </xf>
    <xf numFmtId="1" fontId="7" fillId="5" borderId="0" xfId="0" applyNumberFormat="1" applyFont="1" applyFill="1" applyBorder="1" applyAlignment="1" applyProtection="1">
      <alignment horizontal="right"/>
      <protection/>
    </xf>
    <xf numFmtId="1" fontId="7" fillId="5" borderId="0" xfId="0" applyNumberFormat="1" applyFont="1" applyFill="1" applyBorder="1" applyAlignment="1" applyProtection="1">
      <alignment horizontal="left"/>
      <protection/>
    </xf>
    <xf numFmtId="1" fontId="7" fillId="5" borderId="0" xfId="0" applyNumberFormat="1" applyFont="1" applyFill="1" applyBorder="1" applyAlignment="1" applyProtection="1">
      <alignment/>
      <protection/>
    </xf>
    <xf numFmtId="0" fontId="7" fillId="5" borderId="0" xfId="0" applyNumberFormat="1" applyFont="1" applyFill="1" applyBorder="1" applyAlignment="1" applyProtection="1">
      <alignment horizontal="right"/>
      <protection/>
    </xf>
    <xf numFmtId="1" fontId="7" fillId="5" borderId="0" xfId="0" applyNumberFormat="1" applyFont="1" applyFill="1" applyBorder="1" applyAlignment="1" applyProtection="1">
      <alignment horizontal="right"/>
      <protection/>
    </xf>
    <xf numFmtId="172" fontId="3" fillId="5" borderId="0" xfId="0" applyNumberFormat="1" applyFont="1" applyFill="1" applyBorder="1" applyAlignment="1" applyProtection="1">
      <alignment/>
      <protection/>
    </xf>
    <xf numFmtId="1" fontId="6" fillId="5" borderId="0" xfId="0" applyNumberFormat="1" applyFont="1" applyFill="1" applyBorder="1" applyAlignment="1" applyProtection="1">
      <alignment/>
      <protection/>
    </xf>
    <xf numFmtId="172" fontId="3" fillId="0" borderId="0" xfId="0" applyNumberFormat="1" applyFont="1" applyBorder="1" applyAlignment="1" applyProtection="1">
      <alignment horizontal="left"/>
      <protection/>
    </xf>
    <xf numFmtId="1" fontId="5" fillId="0" borderId="0" xfId="0" applyNumberFormat="1" applyFont="1" applyBorder="1" applyAlignment="1" applyProtection="1">
      <alignment horizontal="left"/>
      <protection/>
    </xf>
    <xf numFmtId="1" fontId="2" fillId="2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2"/>
  <sheetViews>
    <sheetView tabSelected="1" workbookViewId="0" topLeftCell="A43">
      <selection activeCell="E5" sqref="E5"/>
    </sheetView>
  </sheetViews>
  <sheetFormatPr defaultColWidth="9.140625" defaultRowHeight="12.75"/>
  <cols>
    <col min="1" max="1" width="5.28125" style="1" customWidth="1"/>
    <col min="2" max="2" width="4.140625" style="2" customWidth="1"/>
    <col min="3" max="3" width="8.140625" style="3" customWidth="1"/>
    <col min="4" max="4" width="4.140625" style="2" customWidth="1"/>
    <col min="5" max="5" width="5.57421875" style="1" customWidth="1"/>
    <col min="6" max="6" width="4.28125" style="1" customWidth="1"/>
    <col min="7" max="7" width="2.140625" style="4" customWidth="1"/>
    <col min="8" max="8" width="3.28125" style="5" customWidth="1"/>
    <col min="9" max="9" width="9.57421875" style="2" customWidth="1"/>
    <col min="10" max="10" width="3.28125" style="2" customWidth="1"/>
    <col min="11" max="11" width="2.140625" style="2" customWidth="1"/>
    <col min="12" max="12" width="3.421875" style="5" customWidth="1"/>
    <col min="13" max="13" width="9.421875" style="1" customWidth="1"/>
    <col min="14" max="14" width="4.28125" style="1" customWidth="1"/>
    <col min="15" max="15" width="2.28125" style="2" customWidth="1"/>
    <col min="16" max="16" width="3.28125" style="5" customWidth="1"/>
    <col min="17" max="17" width="3.57421875" style="2" customWidth="1"/>
    <col min="18" max="18" width="4.7109375" style="2" customWidth="1"/>
    <col min="19" max="19" width="5.00390625" style="2" customWidth="1"/>
    <col min="20" max="20" width="3.8515625" style="2" customWidth="1"/>
    <col min="21" max="21" width="5.7109375" style="6" customWidth="1"/>
    <col min="22" max="22" width="4.28125" style="2" customWidth="1"/>
    <col min="23" max="23" width="3.57421875" style="2" customWidth="1"/>
    <col min="24" max="24" width="4.421875" style="1" customWidth="1"/>
    <col min="25" max="25" width="4.57421875" style="1" customWidth="1"/>
    <col min="26" max="26" width="2.421875" style="5" customWidth="1"/>
    <col min="27" max="16384" width="11.28125" style="2" customWidth="1"/>
  </cols>
  <sheetData>
    <row r="1" spans="1:23" ht="9">
      <c r="A1" s="41" t="s">
        <v>0</v>
      </c>
      <c r="B1" s="7"/>
      <c r="C1" s="8"/>
      <c r="E1" s="2"/>
      <c r="F1" s="2"/>
      <c r="G1" s="2"/>
      <c r="H1" s="2"/>
      <c r="L1" s="2"/>
      <c r="M1" s="2"/>
      <c r="N1" s="2"/>
      <c r="P1" s="10"/>
      <c r="Q1" s="11"/>
      <c r="R1" s="19" t="s">
        <v>1</v>
      </c>
      <c r="S1" s="19"/>
      <c r="T1" s="19"/>
      <c r="U1" s="39" t="s">
        <v>2</v>
      </c>
      <c r="V1" s="10"/>
      <c r="W1" s="11"/>
    </row>
    <row r="2" spans="1:23" ht="9">
      <c r="A2" s="11" t="s">
        <v>3</v>
      </c>
      <c r="B2" s="10"/>
      <c r="C2" s="10" t="s">
        <v>4</v>
      </c>
      <c r="E2" s="2"/>
      <c r="F2" s="2"/>
      <c r="G2" s="2"/>
      <c r="H2" s="2"/>
      <c r="L2" s="2"/>
      <c r="M2" s="2"/>
      <c r="N2" s="2"/>
      <c r="P2" s="10"/>
      <c r="Q2" s="11"/>
      <c r="R2" s="19"/>
      <c r="S2" s="19"/>
      <c r="T2" s="19"/>
      <c r="U2" s="23"/>
      <c r="V2" s="10"/>
      <c r="W2" s="11"/>
    </row>
    <row r="3" spans="1:23" ht="9">
      <c r="A3" s="12"/>
      <c r="B3" s="12"/>
      <c r="C3" s="13"/>
      <c r="E3" s="2"/>
      <c r="F3" s="2"/>
      <c r="G3" s="2"/>
      <c r="H3" s="2"/>
      <c r="L3" s="2"/>
      <c r="M3" s="2"/>
      <c r="N3" s="2"/>
      <c r="P3" s="10"/>
      <c r="Q3" s="11"/>
      <c r="R3" s="19" t="s">
        <v>5</v>
      </c>
      <c r="S3" s="19"/>
      <c r="T3" s="19"/>
      <c r="U3" s="23">
        <v>36976</v>
      </c>
      <c r="V3" s="10"/>
      <c r="W3" s="11"/>
    </row>
    <row r="4" spans="1:23" ht="9">
      <c r="A4" s="14" t="s">
        <v>6</v>
      </c>
      <c r="B4" s="14">
        <f>C4+25</f>
        <v>476</v>
      </c>
      <c r="C4" s="2">
        <v>451</v>
      </c>
      <c r="E4" s="2"/>
      <c r="F4" s="2"/>
      <c r="G4" s="2"/>
      <c r="H4" s="2"/>
      <c r="I4" s="11"/>
      <c r="J4" s="16" t="s">
        <v>7</v>
      </c>
      <c r="K4" s="11"/>
      <c r="L4" s="40" t="s">
        <v>8</v>
      </c>
      <c r="M4" s="10"/>
      <c r="N4" s="10"/>
      <c r="O4" s="11"/>
      <c r="P4" s="10"/>
      <c r="Q4" s="11"/>
      <c r="R4" s="19"/>
      <c r="S4" s="19"/>
      <c r="T4" s="19"/>
      <c r="U4" s="23"/>
      <c r="V4" s="10"/>
      <c r="W4" s="11"/>
    </row>
    <row r="5" spans="1:23" ht="9">
      <c r="A5" s="14" t="s">
        <v>9</v>
      </c>
      <c r="B5" s="14">
        <f>C5+10</f>
        <v>320</v>
      </c>
      <c r="C5" s="2">
        <v>310</v>
      </c>
      <c r="E5" s="2"/>
      <c r="F5" s="2"/>
      <c r="G5" s="2"/>
      <c r="H5" s="2"/>
      <c r="I5" s="11"/>
      <c r="J5" s="16" t="s">
        <v>10</v>
      </c>
      <c r="K5" s="11"/>
      <c r="L5" s="40" t="s">
        <v>11</v>
      </c>
      <c r="M5" s="10"/>
      <c r="N5" s="10"/>
      <c r="O5" s="11"/>
      <c r="P5" s="10"/>
      <c r="Q5" s="11"/>
      <c r="R5" s="19" t="s">
        <v>12</v>
      </c>
      <c r="S5" s="19"/>
      <c r="T5" s="19"/>
      <c r="U5" s="23">
        <v>37051</v>
      </c>
      <c r="V5" s="10"/>
      <c r="W5" s="11"/>
    </row>
    <row r="6" spans="1:23" ht="9">
      <c r="A6" s="14" t="s">
        <v>13</v>
      </c>
      <c r="B6" s="14">
        <f>C6+15</f>
        <v>489</v>
      </c>
      <c r="C6" s="2">
        <v>474</v>
      </c>
      <c r="E6" s="2"/>
      <c r="F6" s="2"/>
      <c r="G6" s="2"/>
      <c r="H6" s="2"/>
      <c r="I6" s="11"/>
      <c r="J6" s="16" t="s">
        <v>14</v>
      </c>
      <c r="K6" s="11"/>
      <c r="L6" s="10"/>
      <c r="M6" s="10"/>
      <c r="N6" s="10"/>
      <c r="O6" s="11"/>
      <c r="P6" s="10"/>
      <c r="Q6" s="11"/>
      <c r="R6" s="19"/>
      <c r="S6" s="19"/>
      <c r="T6" s="19"/>
      <c r="U6" s="23"/>
      <c r="V6" s="10"/>
      <c r="W6" s="11"/>
    </row>
    <row r="7" spans="1:23" ht="9">
      <c r="A7" s="9"/>
      <c r="B7" s="9"/>
      <c r="C7" s="2"/>
      <c r="E7" s="2"/>
      <c r="F7" s="2"/>
      <c r="G7" s="2"/>
      <c r="H7" s="2"/>
      <c r="I7" s="11"/>
      <c r="J7" s="16"/>
      <c r="K7" s="11"/>
      <c r="L7" s="10"/>
      <c r="M7" s="10"/>
      <c r="N7" s="10"/>
      <c r="O7" s="11"/>
      <c r="P7" s="10"/>
      <c r="Q7" s="11"/>
      <c r="R7" s="19"/>
      <c r="S7" s="19"/>
      <c r="T7" s="19"/>
      <c r="U7" s="23"/>
      <c r="V7" s="10"/>
      <c r="W7" s="11"/>
    </row>
    <row r="8" spans="1:23" ht="9">
      <c r="A8" s="14" t="s">
        <v>15</v>
      </c>
      <c r="B8" s="14">
        <f>B4+B5+B6</f>
        <v>1285</v>
      </c>
      <c r="C8" s="2">
        <f>C4+C5+C6</f>
        <v>1235</v>
      </c>
      <c r="E8" s="2"/>
      <c r="F8" s="2"/>
      <c r="G8" s="2"/>
      <c r="H8" s="2"/>
      <c r="I8" s="11"/>
      <c r="J8" s="16"/>
      <c r="K8" s="11"/>
      <c r="L8" s="10"/>
      <c r="M8" s="10"/>
      <c r="N8" s="10"/>
      <c r="O8" s="11"/>
      <c r="P8" s="10"/>
      <c r="Q8" s="11"/>
      <c r="R8" s="19"/>
      <c r="S8" s="19"/>
      <c r="T8" s="19"/>
      <c r="U8" s="23"/>
      <c r="V8" s="10"/>
      <c r="W8" s="11"/>
    </row>
    <row r="9" spans="1:23" ht="9">
      <c r="A9" s="10"/>
      <c r="B9" s="10"/>
      <c r="C9" s="2"/>
      <c r="E9" s="2"/>
      <c r="F9" s="2"/>
      <c r="G9" s="2"/>
      <c r="H9" s="2"/>
      <c r="I9" s="11"/>
      <c r="J9" s="10"/>
      <c r="K9" s="11"/>
      <c r="L9" s="10"/>
      <c r="M9" s="10"/>
      <c r="N9" s="10"/>
      <c r="O9" s="11"/>
      <c r="P9" s="10"/>
      <c r="Q9" s="11"/>
      <c r="R9" s="19"/>
      <c r="S9" s="19"/>
      <c r="T9" s="19"/>
      <c r="U9" s="23"/>
      <c r="V9" s="10"/>
      <c r="W9" s="11"/>
    </row>
    <row r="10" spans="1:23" ht="9">
      <c r="A10" s="10"/>
      <c r="B10" s="10"/>
      <c r="C10" s="17"/>
      <c r="D10" s="10"/>
      <c r="E10" s="10"/>
      <c r="F10" s="10"/>
      <c r="G10" s="11"/>
      <c r="H10" s="10"/>
      <c r="I10" s="11"/>
      <c r="J10" s="10"/>
      <c r="K10" s="11"/>
      <c r="L10" s="10"/>
      <c r="M10" s="10"/>
      <c r="N10" s="10"/>
      <c r="O10" s="11"/>
      <c r="P10" s="10"/>
      <c r="Q10" s="11"/>
      <c r="R10" s="10"/>
      <c r="S10" s="10"/>
      <c r="T10" s="11"/>
      <c r="U10" s="18"/>
      <c r="V10" s="10"/>
      <c r="W10" s="11"/>
    </row>
    <row r="11" spans="1:28" ht="9">
      <c r="A11" s="15" t="s">
        <v>16</v>
      </c>
      <c r="B11" s="19"/>
      <c r="C11" s="20">
        <v>0.58</v>
      </c>
      <c r="D11" s="19"/>
      <c r="E11" s="21" t="s">
        <v>17</v>
      </c>
      <c r="F11" s="21" t="s">
        <v>18</v>
      </c>
      <c r="G11" s="22" t="s">
        <v>19</v>
      </c>
      <c r="H11" s="19">
        <f>C11*$B$4</f>
        <v>276.08</v>
      </c>
      <c r="I11" s="21" t="s">
        <v>20</v>
      </c>
      <c r="J11" s="10" t="s">
        <v>21</v>
      </c>
      <c r="K11" s="2" t="s">
        <v>22</v>
      </c>
      <c r="L11" s="19">
        <f>C11*$B$5</f>
        <v>185.6</v>
      </c>
      <c r="M11" s="21" t="s">
        <v>23</v>
      </c>
      <c r="N11" s="10" t="s">
        <v>24</v>
      </c>
      <c r="O11" s="2" t="s">
        <v>25</v>
      </c>
      <c r="P11" s="19">
        <f>C11*$B$6</f>
        <v>283.62</v>
      </c>
      <c r="R11" s="19"/>
      <c r="S11" s="19"/>
      <c r="T11" s="19"/>
      <c r="U11" s="23">
        <f>U3</f>
        <v>36976</v>
      </c>
      <c r="V11" s="19"/>
      <c r="W11" s="19"/>
      <c r="X11" s="24"/>
      <c r="Y11" s="24"/>
      <c r="Z11" s="25"/>
      <c r="AA11" s="26"/>
      <c r="AB11" s="26"/>
    </row>
    <row r="12" spans="1:28" ht="9">
      <c r="A12" s="15" t="s">
        <v>26</v>
      </c>
      <c r="B12" s="19"/>
      <c r="C12" s="20">
        <v>0.58</v>
      </c>
      <c r="D12" s="19"/>
      <c r="E12" s="10" t="s">
        <v>27</v>
      </c>
      <c r="F12" s="21" t="s">
        <v>28</v>
      </c>
      <c r="G12" s="22" t="s">
        <v>29</v>
      </c>
      <c r="H12" s="19">
        <f>C12*$B$4</f>
        <v>276.08</v>
      </c>
      <c r="I12" s="21" t="s">
        <v>30</v>
      </c>
      <c r="J12" s="10" t="s">
        <v>31</v>
      </c>
      <c r="K12" s="2" t="s">
        <v>32</v>
      </c>
      <c r="L12" s="19">
        <f>C12*$B$5</f>
        <v>185.6</v>
      </c>
      <c r="M12" s="21" t="s">
        <v>33</v>
      </c>
      <c r="N12" s="10" t="s">
        <v>34</v>
      </c>
      <c r="O12" s="2" t="s">
        <v>35</v>
      </c>
      <c r="P12" s="19">
        <f>C12*$B$6</f>
        <v>283.62</v>
      </c>
      <c r="Q12" s="19"/>
      <c r="R12" s="19"/>
      <c r="S12" s="19"/>
      <c r="T12" s="19"/>
      <c r="U12" s="23">
        <f>U11+3</f>
        <v>36979</v>
      </c>
      <c r="V12" s="19"/>
      <c r="W12" s="19"/>
      <c r="X12" s="24"/>
      <c r="Y12" s="24"/>
      <c r="Z12" s="25"/>
      <c r="AA12" s="26"/>
      <c r="AB12" s="26"/>
    </row>
    <row r="13" spans="1:23" ht="9">
      <c r="A13" s="10" t="s">
        <v>36</v>
      </c>
      <c r="B13" s="19"/>
      <c r="C13" s="20">
        <v>0.58</v>
      </c>
      <c r="D13" s="19"/>
      <c r="E13" s="10" t="s">
        <v>37</v>
      </c>
      <c r="F13" s="21" t="s">
        <v>38</v>
      </c>
      <c r="G13" s="22" t="s">
        <v>39</v>
      </c>
      <c r="H13" s="19">
        <f>C13*$B$4</f>
        <v>276.08</v>
      </c>
      <c r="I13" s="21" t="s">
        <v>40</v>
      </c>
      <c r="J13" s="10" t="s">
        <v>41</v>
      </c>
      <c r="K13" s="2" t="s">
        <v>42</v>
      </c>
      <c r="L13" s="19">
        <f>C13*$B$5</f>
        <v>185.6</v>
      </c>
      <c r="M13" s="21" t="s">
        <v>43</v>
      </c>
      <c r="N13" s="10" t="s">
        <v>44</v>
      </c>
      <c r="O13" s="2" t="s">
        <v>45</v>
      </c>
      <c r="P13" s="19">
        <f>C13*$B$6</f>
        <v>283.62</v>
      </c>
      <c r="Q13" s="19"/>
      <c r="R13" s="19"/>
      <c r="S13" s="19"/>
      <c r="T13" s="19"/>
      <c r="U13" s="23">
        <f>U12+2</f>
        <v>36981</v>
      </c>
      <c r="V13" s="19"/>
      <c r="W13" s="19"/>
    </row>
    <row r="14" spans="1:23" ht="9">
      <c r="A14" s="10"/>
      <c r="B14" s="19"/>
      <c r="C14" s="20"/>
      <c r="D14" s="19"/>
      <c r="E14" s="10"/>
      <c r="F14" s="10"/>
      <c r="G14" s="11"/>
      <c r="H14" s="19"/>
      <c r="I14" s="19"/>
      <c r="J14" s="19"/>
      <c r="K14" s="19"/>
      <c r="L14" s="19"/>
      <c r="M14" s="10"/>
      <c r="N14" s="10"/>
      <c r="O14" s="19"/>
      <c r="P14" s="19"/>
      <c r="Q14" s="19"/>
      <c r="R14" s="19"/>
      <c r="S14" s="19"/>
      <c r="T14" s="19"/>
      <c r="U14" s="23"/>
      <c r="V14" s="19"/>
      <c r="W14" s="19"/>
    </row>
    <row r="15" spans="1:23" ht="9">
      <c r="A15" s="15" t="s">
        <v>46</v>
      </c>
      <c r="B15" s="19"/>
      <c r="C15" s="20">
        <v>0.6</v>
      </c>
      <c r="D15" s="19"/>
      <c r="E15" s="21" t="s">
        <v>47</v>
      </c>
      <c r="F15" s="21" t="s">
        <v>48</v>
      </c>
      <c r="G15" s="22" t="s">
        <v>49</v>
      </c>
      <c r="H15" s="19">
        <f>C15*$B$4</f>
        <v>285.59999999999997</v>
      </c>
      <c r="I15" s="21" t="s">
        <v>50</v>
      </c>
      <c r="J15" s="10" t="s">
        <v>51</v>
      </c>
      <c r="K15" s="2" t="s">
        <v>52</v>
      </c>
      <c r="L15" s="19">
        <f>C15*$B$5</f>
        <v>192</v>
      </c>
      <c r="M15" s="21" t="s">
        <v>53</v>
      </c>
      <c r="N15" s="10" t="s">
        <v>54</v>
      </c>
      <c r="O15" s="2" t="s">
        <v>55</v>
      </c>
      <c r="P15" s="19">
        <f>C15*$B$6</f>
        <v>293.4</v>
      </c>
      <c r="Q15" s="27"/>
      <c r="R15" s="27"/>
      <c r="S15" s="27"/>
      <c r="T15" s="27"/>
      <c r="U15" s="23">
        <f>U13+2</f>
        <v>36983</v>
      </c>
      <c r="V15" s="27"/>
      <c r="W15" s="27"/>
    </row>
    <row r="16" spans="1:23" ht="9">
      <c r="A16" s="15" t="s">
        <v>56</v>
      </c>
      <c r="B16" s="19"/>
      <c r="C16" s="20">
        <v>0.6</v>
      </c>
      <c r="D16" s="19"/>
      <c r="E16" s="10" t="s">
        <v>57</v>
      </c>
      <c r="F16" s="21" t="s">
        <v>58</v>
      </c>
      <c r="G16" s="22" t="s">
        <v>59</v>
      </c>
      <c r="H16" s="19">
        <f>C16*$B$4</f>
        <v>285.59999999999997</v>
      </c>
      <c r="I16" s="21" t="s">
        <v>60</v>
      </c>
      <c r="J16" s="10" t="s">
        <v>61</v>
      </c>
      <c r="K16" s="2" t="s">
        <v>62</v>
      </c>
      <c r="L16" s="19">
        <f>C16*$B$5</f>
        <v>192</v>
      </c>
      <c r="M16" s="21" t="s">
        <v>63</v>
      </c>
      <c r="N16" s="10" t="s">
        <v>64</v>
      </c>
      <c r="O16" s="2" t="s">
        <v>65</v>
      </c>
      <c r="P16" s="19">
        <f>C16*$B$6</f>
        <v>293.4</v>
      </c>
      <c r="Q16" s="19"/>
      <c r="R16" s="19"/>
      <c r="S16" s="19"/>
      <c r="T16" s="19"/>
      <c r="U16" s="23">
        <f>U15+3</f>
        <v>36986</v>
      </c>
      <c r="V16" s="19"/>
      <c r="W16" s="19"/>
    </row>
    <row r="17" spans="1:21" ht="9">
      <c r="A17" s="10" t="s">
        <v>66</v>
      </c>
      <c r="B17" s="19"/>
      <c r="C17" s="20">
        <v>0.6</v>
      </c>
      <c r="D17" s="19"/>
      <c r="E17" s="10" t="s">
        <v>67</v>
      </c>
      <c r="F17" s="21" t="s">
        <v>68</v>
      </c>
      <c r="G17" s="22" t="s">
        <v>69</v>
      </c>
      <c r="H17" s="19">
        <f>C17*$B$4</f>
        <v>285.59999999999997</v>
      </c>
      <c r="I17" s="21" t="s">
        <v>70</v>
      </c>
      <c r="J17" s="10" t="s">
        <v>71</v>
      </c>
      <c r="K17" s="2" t="s">
        <v>72</v>
      </c>
      <c r="L17" s="19">
        <f>C17*$B$5</f>
        <v>192</v>
      </c>
      <c r="M17" s="21" t="s">
        <v>73</v>
      </c>
      <c r="N17" s="10" t="s">
        <v>74</v>
      </c>
      <c r="O17" s="2" t="s">
        <v>75</v>
      </c>
      <c r="P17" s="19">
        <f>C17*$B$6</f>
        <v>293.4</v>
      </c>
      <c r="U17" s="23">
        <f>U16+2</f>
        <v>36988</v>
      </c>
    </row>
    <row r="19" spans="1:21" ht="9">
      <c r="A19" s="15" t="s">
        <v>76</v>
      </c>
      <c r="B19" s="19"/>
      <c r="C19" s="20">
        <v>0.62</v>
      </c>
      <c r="D19" s="19"/>
      <c r="E19" s="21" t="s">
        <v>77</v>
      </c>
      <c r="F19" s="21" t="s">
        <v>78</v>
      </c>
      <c r="G19" s="22" t="s">
        <v>79</v>
      </c>
      <c r="H19" s="19">
        <f>C19*$B$4</f>
        <v>295.12</v>
      </c>
      <c r="I19" s="21" t="s">
        <v>80</v>
      </c>
      <c r="J19" s="10" t="s">
        <v>81</v>
      </c>
      <c r="K19" s="2" t="s">
        <v>82</v>
      </c>
      <c r="L19" s="19">
        <f>C19*$B$5</f>
        <v>198.4</v>
      </c>
      <c r="M19" s="21" t="s">
        <v>83</v>
      </c>
      <c r="N19" s="10" t="s">
        <v>84</v>
      </c>
      <c r="O19" s="2" t="s">
        <v>85</v>
      </c>
      <c r="P19" s="19">
        <f>C19*$B$6</f>
        <v>303.18</v>
      </c>
      <c r="U19" s="23">
        <f>U17+2</f>
        <v>36990</v>
      </c>
    </row>
    <row r="20" spans="1:21" ht="9">
      <c r="A20" s="15" t="s">
        <v>86</v>
      </c>
      <c r="B20" s="19"/>
      <c r="C20" s="20">
        <v>0.62</v>
      </c>
      <c r="D20" s="19"/>
      <c r="E20" s="10" t="s">
        <v>87</v>
      </c>
      <c r="F20" s="21" t="s">
        <v>88</v>
      </c>
      <c r="G20" s="22" t="s">
        <v>89</v>
      </c>
      <c r="H20" s="19">
        <f>C20*$B$4</f>
        <v>295.12</v>
      </c>
      <c r="I20" s="21" t="s">
        <v>90</v>
      </c>
      <c r="J20" s="10" t="s">
        <v>91</v>
      </c>
      <c r="K20" s="2" t="s">
        <v>92</v>
      </c>
      <c r="L20" s="19">
        <f>C20*$B$5</f>
        <v>198.4</v>
      </c>
      <c r="M20" s="21" t="s">
        <v>93</v>
      </c>
      <c r="N20" s="10" t="s">
        <v>94</v>
      </c>
      <c r="O20" s="2" t="s">
        <v>95</v>
      </c>
      <c r="P20" s="19">
        <f>C20*$B$6</f>
        <v>303.18</v>
      </c>
      <c r="U20" s="23">
        <f>U19+3</f>
        <v>36993</v>
      </c>
    </row>
    <row r="21" spans="1:21" ht="9">
      <c r="A21" s="10" t="s">
        <v>96</v>
      </c>
      <c r="B21" s="19"/>
      <c r="C21" s="20">
        <v>0.62</v>
      </c>
      <c r="D21" s="19"/>
      <c r="E21" s="10" t="s">
        <v>97</v>
      </c>
      <c r="F21" s="21" t="s">
        <v>98</v>
      </c>
      <c r="G21" s="22" t="s">
        <v>99</v>
      </c>
      <c r="H21" s="19">
        <f>C21*$B$4</f>
        <v>295.12</v>
      </c>
      <c r="I21" s="21" t="s">
        <v>100</v>
      </c>
      <c r="J21" s="10" t="s">
        <v>101</v>
      </c>
      <c r="K21" s="2" t="s">
        <v>102</v>
      </c>
      <c r="L21" s="19">
        <f>C21*$B$5</f>
        <v>198.4</v>
      </c>
      <c r="M21" s="21" t="s">
        <v>103</v>
      </c>
      <c r="N21" s="10" t="s">
        <v>104</v>
      </c>
      <c r="O21" s="2" t="s">
        <v>105</v>
      </c>
      <c r="P21" s="19">
        <f>C21*$B$6</f>
        <v>303.18</v>
      </c>
      <c r="U21" s="23">
        <f>U20+2</f>
        <v>36995</v>
      </c>
    </row>
    <row r="23" spans="1:21" ht="9">
      <c r="A23" s="15" t="s">
        <v>106</v>
      </c>
      <c r="B23" s="19"/>
      <c r="C23" s="20">
        <v>0.64</v>
      </c>
      <c r="D23" s="19"/>
      <c r="E23" s="21" t="s">
        <v>107</v>
      </c>
      <c r="F23" s="21" t="s">
        <v>108</v>
      </c>
      <c r="G23" s="22" t="s">
        <v>109</v>
      </c>
      <c r="H23" s="19">
        <f>C23*$B$4</f>
        <v>304.64</v>
      </c>
      <c r="I23" s="21" t="s">
        <v>110</v>
      </c>
      <c r="J23" s="10" t="s">
        <v>111</v>
      </c>
      <c r="K23" s="2" t="s">
        <v>112</v>
      </c>
      <c r="L23" s="19">
        <f>C23*$B$5</f>
        <v>204.8</v>
      </c>
      <c r="M23" s="21" t="s">
        <v>113</v>
      </c>
      <c r="N23" s="10" t="s">
        <v>114</v>
      </c>
      <c r="O23" s="2" t="s">
        <v>115</v>
      </c>
      <c r="P23" s="19">
        <f>C23*$B$6</f>
        <v>312.96</v>
      </c>
      <c r="U23" s="23">
        <f>U21+2</f>
        <v>36997</v>
      </c>
    </row>
    <row r="24" spans="1:21" ht="9">
      <c r="A24" s="15" t="s">
        <v>116</v>
      </c>
      <c r="B24" s="19"/>
      <c r="C24" s="20">
        <v>0.64</v>
      </c>
      <c r="D24" s="19"/>
      <c r="E24" s="10" t="s">
        <v>117</v>
      </c>
      <c r="F24" s="21" t="s">
        <v>118</v>
      </c>
      <c r="G24" s="22" t="s">
        <v>119</v>
      </c>
      <c r="H24" s="19">
        <f>C24*$B$4</f>
        <v>304.64</v>
      </c>
      <c r="I24" s="21" t="s">
        <v>120</v>
      </c>
      <c r="J24" s="10" t="s">
        <v>121</v>
      </c>
      <c r="K24" s="2" t="s">
        <v>122</v>
      </c>
      <c r="L24" s="19">
        <f>C24*$B$5</f>
        <v>204.8</v>
      </c>
      <c r="M24" s="21" t="s">
        <v>123</v>
      </c>
      <c r="N24" s="10" t="s">
        <v>124</v>
      </c>
      <c r="O24" s="2" t="s">
        <v>125</v>
      </c>
      <c r="P24" s="19">
        <f>C24*$B$6</f>
        <v>312.96</v>
      </c>
      <c r="U24" s="23">
        <f>U23+3</f>
        <v>37000</v>
      </c>
    </row>
    <row r="25" spans="1:21" ht="9">
      <c r="A25" s="10" t="s">
        <v>126</v>
      </c>
      <c r="B25" s="19"/>
      <c r="C25" s="20">
        <v>0.64</v>
      </c>
      <c r="D25" s="19"/>
      <c r="E25" s="10" t="s">
        <v>127</v>
      </c>
      <c r="F25" s="21" t="s">
        <v>128</v>
      </c>
      <c r="G25" s="22" t="s">
        <v>129</v>
      </c>
      <c r="H25" s="19">
        <f>C25*$B$4</f>
        <v>304.64</v>
      </c>
      <c r="I25" s="21" t="s">
        <v>130</v>
      </c>
      <c r="J25" s="10" t="s">
        <v>131</v>
      </c>
      <c r="K25" s="2" t="s">
        <v>132</v>
      </c>
      <c r="L25" s="19">
        <f>C25*$B$5</f>
        <v>204.8</v>
      </c>
      <c r="M25" s="21" t="s">
        <v>133</v>
      </c>
      <c r="N25" s="10" t="s">
        <v>134</v>
      </c>
      <c r="O25" s="2" t="s">
        <v>135</v>
      </c>
      <c r="P25" s="19">
        <f>C25*$B$6</f>
        <v>312.96</v>
      </c>
      <c r="U25" s="23">
        <f>U24+2</f>
        <v>37002</v>
      </c>
    </row>
    <row r="27" spans="1:16" ht="9">
      <c r="A27" s="15"/>
      <c r="B27" s="19"/>
      <c r="C27" s="20"/>
      <c r="D27" s="19"/>
      <c r="E27" s="21"/>
      <c r="F27" s="21"/>
      <c r="G27" s="22"/>
      <c r="H27" s="19"/>
      <c r="I27" s="21"/>
      <c r="J27" s="10"/>
      <c r="L27" s="19"/>
      <c r="M27" s="21"/>
      <c r="N27" s="10"/>
      <c r="P27" s="19"/>
    </row>
    <row r="28" spans="1:21" ht="9">
      <c r="A28" s="15" t="s">
        <v>136</v>
      </c>
      <c r="B28" s="19"/>
      <c r="C28" s="20">
        <v>0.6</v>
      </c>
      <c r="D28" s="19"/>
      <c r="E28" s="21" t="s">
        <v>137</v>
      </c>
      <c r="F28" s="21" t="s">
        <v>138</v>
      </c>
      <c r="G28" s="22" t="s">
        <v>139</v>
      </c>
      <c r="H28" s="19">
        <f>C28*$B$4</f>
        <v>285.59999999999997</v>
      </c>
      <c r="I28" s="21" t="s">
        <v>140</v>
      </c>
      <c r="J28" s="10" t="s">
        <v>141</v>
      </c>
      <c r="K28" s="2" t="s">
        <v>142</v>
      </c>
      <c r="L28" s="19">
        <f>C28*$B$5</f>
        <v>192</v>
      </c>
      <c r="M28" s="21" t="s">
        <v>143</v>
      </c>
      <c r="N28" s="21" t="s">
        <v>144</v>
      </c>
      <c r="O28" s="22" t="s">
        <v>145</v>
      </c>
      <c r="P28" s="19">
        <f>C30*$B$6</f>
        <v>391.20000000000005</v>
      </c>
      <c r="U28" s="23">
        <f>U25+2</f>
        <v>37004</v>
      </c>
    </row>
    <row r="29" spans="1:21" ht="9">
      <c r="A29" s="15" t="s">
        <v>146</v>
      </c>
      <c r="B29" s="19"/>
      <c r="C29" s="20">
        <v>0.6</v>
      </c>
      <c r="D29" s="19"/>
      <c r="E29" s="10" t="s">
        <v>147</v>
      </c>
      <c r="F29" s="21" t="s">
        <v>148</v>
      </c>
      <c r="G29" s="22" t="s">
        <v>149</v>
      </c>
      <c r="H29" s="19">
        <f>C29*$B$4</f>
        <v>285.59999999999997</v>
      </c>
      <c r="I29" s="21" t="s">
        <v>150</v>
      </c>
      <c r="J29" s="21" t="s">
        <v>151</v>
      </c>
      <c r="K29" s="22" t="s">
        <v>152</v>
      </c>
      <c r="L29" s="19">
        <f>C30*$B$5</f>
        <v>256</v>
      </c>
      <c r="M29" s="21" t="s">
        <v>153</v>
      </c>
      <c r="N29" s="21" t="s">
        <v>154</v>
      </c>
      <c r="O29" s="22" t="s">
        <v>155</v>
      </c>
      <c r="P29" s="19">
        <f>C29*$B$6</f>
        <v>293.4</v>
      </c>
      <c r="Q29" s="21"/>
      <c r="R29" s="10"/>
      <c r="T29" s="19"/>
      <c r="U29" s="23">
        <f>U28+3</f>
        <v>37007</v>
      </c>
    </row>
    <row r="30" spans="1:21" ht="9">
      <c r="A30" s="10" t="s">
        <v>156</v>
      </c>
      <c r="B30" s="19"/>
      <c r="C30" s="20">
        <v>0.8</v>
      </c>
      <c r="D30" s="19"/>
      <c r="E30" s="10" t="s">
        <v>157</v>
      </c>
      <c r="F30" s="21" t="s">
        <v>158</v>
      </c>
      <c r="G30" s="22" t="s">
        <v>159</v>
      </c>
      <c r="H30" s="19">
        <f>C30*$B$4</f>
        <v>380.8</v>
      </c>
      <c r="I30" s="21" t="s">
        <v>160</v>
      </c>
      <c r="J30" s="10" t="s">
        <v>161</v>
      </c>
      <c r="K30" s="2" t="s">
        <v>162</v>
      </c>
      <c r="L30" s="19">
        <f>C29*$B$5</f>
        <v>192</v>
      </c>
      <c r="M30" s="21" t="s">
        <v>163</v>
      </c>
      <c r="N30" s="21" t="s">
        <v>164</v>
      </c>
      <c r="O30" s="22" t="s">
        <v>165</v>
      </c>
      <c r="P30" s="19">
        <f>C28*$B$6</f>
        <v>293.4</v>
      </c>
      <c r="Q30" s="21"/>
      <c r="R30" s="10"/>
      <c r="T30" s="19"/>
      <c r="U30" s="23">
        <f>U29+2</f>
        <v>37009</v>
      </c>
    </row>
    <row r="31" spans="1:20" ht="9">
      <c r="A31" s="10"/>
      <c r="B31" s="19"/>
      <c r="C31" s="20"/>
      <c r="D31" s="19"/>
      <c r="E31" s="10"/>
      <c r="F31" s="10"/>
      <c r="G31" s="11"/>
      <c r="H31" s="19"/>
      <c r="I31" s="19"/>
      <c r="J31" s="19"/>
      <c r="K31" s="19"/>
      <c r="L31" s="19"/>
      <c r="M31" s="10"/>
      <c r="N31" s="10"/>
      <c r="O31" s="19"/>
      <c r="P31" s="19"/>
      <c r="Q31" s="21"/>
      <c r="R31" s="10"/>
      <c r="T31" s="19"/>
    </row>
    <row r="32" spans="1:21" ht="9">
      <c r="A32" s="15" t="s">
        <v>166</v>
      </c>
      <c r="B32" s="19"/>
      <c r="C32" s="20">
        <v>0.6</v>
      </c>
      <c r="D32" s="19"/>
      <c r="E32" s="21" t="s">
        <v>167</v>
      </c>
      <c r="F32" s="21" t="s">
        <v>168</v>
      </c>
      <c r="G32" s="22" t="s">
        <v>169</v>
      </c>
      <c r="H32" s="19">
        <f>C32*$B$4</f>
        <v>285.59999999999997</v>
      </c>
      <c r="I32" s="21" t="s">
        <v>170</v>
      </c>
      <c r="J32" s="10" t="s">
        <v>171</v>
      </c>
      <c r="K32" s="2" t="s">
        <v>172</v>
      </c>
      <c r="L32" s="19">
        <f>C32*$B$5</f>
        <v>192</v>
      </c>
      <c r="M32" s="21" t="s">
        <v>173</v>
      </c>
      <c r="N32" s="21" t="s">
        <v>174</v>
      </c>
      <c r="O32" s="22" t="s">
        <v>175</v>
      </c>
      <c r="P32" s="19">
        <f>C34*$B$6</f>
        <v>415.65</v>
      </c>
      <c r="Q32" s="10"/>
      <c r="R32" s="10"/>
      <c r="S32" s="19"/>
      <c r="T32" s="19"/>
      <c r="U32" s="23">
        <f>U30+2</f>
        <v>37011</v>
      </c>
    </row>
    <row r="33" spans="1:21" ht="9">
      <c r="A33" s="15" t="s">
        <v>176</v>
      </c>
      <c r="B33" s="19"/>
      <c r="C33" s="20">
        <v>0.6</v>
      </c>
      <c r="D33" s="19"/>
      <c r="E33" s="10" t="s">
        <v>177</v>
      </c>
      <c r="F33" s="21" t="s">
        <v>178</v>
      </c>
      <c r="G33" s="22" t="s">
        <v>179</v>
      </c>
      <c r="H33" s="19">
        <f>C33*$B$4</f>
        <v>285.59999999999997</v>
      </c>
      <c r="I33" s="21" t="s">
        <v>180</v>
      </c>
      <c r="J33" s="21" t="s">
        <v>181</v>
      </c>
      <c r="K33" s="22" t="s">
        <v>182</v>
      </c>
      <c r="L33" s="19">
        <f>C34*$B$5</f>
        <v>272</v>
      </c>
      <c r="M33" s="21" t="s">
        <v>183</v>
      </c>
      <c r="N33" s="21" t="s">
        <v>184</v>
      </c>
      <c r="O33" s="22" t="s">
        <v>185</v>
      </c>
      <c r="P33" s="19">
        <f>C33*$B$6</f>
        <v>293.4</v>
      </c>
      <c r="Q33" s="21"/>
      <c r="R33" s="10"/>
      <c r="T33" s="19"/>
      <c r="U33" s="23">
        <f>U32+3</f>
        <v>37014</v>
      </c>
    </row>
    <row r="34" spans="1:21" ht="9">
      <c r="A34" s="10" t="s">
        <v>186</v>
      </c>
      <c r="B34" s="19"/>
      <c r="C34" s="20">
        <v>0.85</v>
      </c>
      <c r="D34" s="19"/>
      <c r="E34" s="10" t="s">
        <v>187</v>
      </c>
      <c r="F34" s="21" t="s">
        <v>188</v>
      </c>
      <c r="G34" s="22" t="s">
        <v>189</v>
      </c>
      <c r="H34" s="19">
        <f>C34*$B$4</f>
        <v>404.59999999999997</v>
      </c>
      <c r="I34" s="21" t="s">
        <v>190</v>
      </c>
      <c r="J34" s="10" t="s">
        <v>191</v>
      </c>
      <c r="K34" s="2" t="s">
        <v>192</v>
      </c>
      <c r="L34" s="19">
        <f>C33*$B$5</f>
        <v>192</v>
      </c>
      <c r="M34" s="21" t="s">
        <v>193</v>
      </c>
      <c r="N34" s="21" t="s">
        <v>194</v>
      </c>
      <c r="O34" s="22" t="s">
        <v>195</v>
      </c>
      <c r="P34" s="19">
        <f>C32*$B$6</f>
        <v>293.4</v>
      </c>
      <c r="Q34" s="21"/>
      <c r="R34" s="10"/>
      <c r="T34" s="19"/>
      <c r="U34" s="23">
        <f>U33+2</f>
        <v>37016</v>
      </c>
    </row>
    <row r="35" spans="17:20" ht="9">
      <c r="Q35" s="21"/>
      <c r="R35" s="10"/>
      <c r="T35" s="19"/>
    </row>
    <row r="36" spans="1:21" ht="9">
      <c r="A36" s="15" t="s">
        <v>196</v>
      </c>
      <c r="B36" s="19"/>
      <c r="C36" s="20">
        <v>0.6</v>
      </c>
      <c r="D36" s="19"/>
      <c r="E36" s="21" t="s">
        <v>197</v>
      </c>
      <c r="F36" s="21" t="s">
        <v>198</v>
      </c>
      <c r="G36" s="22" t="s">
        <v>199</v>
      </c>
      <c r="H36" s="19">
        <f>C36*$B$4</f>
        <v>285.59999999999997</v>
      </c>
      <c r="I36" s="21" t="s">
        <v>200</v>
      </c>
      <c r="J36" s="10" t="s">
        <v>201</v>
      </c>
      <c r="K36" s="2" t="s">
        <v>202</v>
      </c>
      <c r="L36" s="19">
        <f>C36*$B$5</f>
        <v>192</v>
      </c>
      <c r="M36" s="21" t="s">
        <v>203</v>
      </c>
      <c r="N36" s="21" t="s">
        <v>204</v>
      </c>
      <c r="O36" s="22" t="s">
        <v>205</v>
      </c>
      <c r="P36" s="19">
        <f>C38*$B$6</f>
        <v>440.1</v>
      </c>
      <c r="Q36" s="1"/>
      <c r="R36" s="1"/>
      <c r="U36" s="23">
        <f>U34+2</f>
        <v>37018</v>
      </c>
    </row>
    <row r="37" spans="1:21" ht="9">
      <c r="A37" s="15" t="s">
        <v>206</v>
      </c>
      <c r="B37" s="19"/>
      <c r="C37" s="20">
        <v>0.6</v>
      </c>
      <c r="D37" s="19"/>
      <c r="E37" s="10" t="s">
        <v>207</v>
      </c>
      <c r="F37" s="21" t="s">
        <v>208</v>
      </c>
      <c r="G37" s="22" t="s">
        <v>209</v>
      </c>
      <c r="H37" s="19">
        <f>C37*$B$4</f>
        <v>285.59999999999997</v>
      </c>
      <c r="I37" s="21" t="s">
        <v>210</v>
      </c>
      <c r="J37" s="21" t="s">
        <v>211</v>
      </c>
      <c r="K37" s="22" t="s">
        <v>212</v>
      </c>
      <c r="L37" s="19">
        <f>C38*$B$5</f>
        <v>288</v>
      </c>
      <c r="M37" s="21" t="s">
        <v>213</v>
      </c>
      <c r="N37" s="21" t="s">
        <v>214</v>
      </c>
      <c r="O37" s="22" t="s">
        <v>215</v>
      </c>
      <c r="P37" s="19">
        <f>C37*$B$6</f>
        <v>293.4</v>
      </c>
      <c r="Q37" s="21"/>
      <c r="R37" s="10"/>
      <c r="T37" s="19"/>
      <c r="U37" s="23">
        <f>U36+3</f>
        <v>37021</v>
      </c>
    </row>
    <row r="38" spans="1:21" ht="9">
      <c r="A38" s="10" t="s">
        <v>216</v>
      </c>
      <c r="B38" s="19"/>
      <c r="C38" s="20">
        <v>0.9</v>
      </c>
      <c r="D38" s="19"/>
      <c r="E38" s="10" t="s">
        <v>217</v>
      </c>
      <c r="F38" s="21" t="s">
        <v>218</v>
      </c>
      <c r="G38" s="22" t="s">
        <v>219</v>
      </c>
      <c r="H38" s="19">
        <f>C38*$B$4</f>
        <v>428.40000000000003</v>
      </c>
      <c r="I38" s="21" t="s">
        <v>220</v>
      </c>
      <c r="J38" s="10" t="s">
        <v>221</v>
      </c>
      <c r="K38" s="2" t="s">
        <v>222</v>
      </c>
      <c r="L38" s="19">
        <f>C37*$B$5</f>
        <v>192</v>
      </c>
      <c r="M38" s="21" t="s">
        <v>223</v>
      </c>
      <c r="N38" s="21" t="s">
        <v>224</v>
      </c>
      <c r="O38" s="22" t="s">
        <v>225</v>
      </c>
      <c r="P38" s="19">
        <f>C36*$B$6</f>
        <v>293.4</v>
      </c>
      <c r="Q38" s="21"/>
      <c r="R38" s="10"/>
      <c r="T38" s="19"/>
      <c r="U38" s="23">
        <f>U37+2</f>
        <v>37023</v>
      </c>
    </row>
    <row r="39" spans="17:20" ht="9">
      <c r="Q39" s="21"/>
      <c r="R39" s="10"/>
      <c r="T39" s="19"/>
    </row>
    <row r="40" spans="1:21" ht="9">
      <c r="A40" s="15" t="s">
        <v>226</v>
      </c>
      <c r="B40" s="19"/>
      <c r="C40" s="20">
        <v>0.6</v>
      </c>
      <c r="D40" s="19"/>
      <c r="E40" s="21" t="s">
        <v>227</v>
      </c>
      <c r="F40" s="21" t="s">
        <v>228</v>
      </c>
      <c r="G40" s="22" t="s">
        <v>229</v>
      </c>
      <c r="H40" s="19">
        <f>C40*$B$4</f>
        <v>285.59999999999997</v>
      </c>
      <c r="I40" s="21" t="s">
        <v>230</v>
      </c>
      <c r="J40" s="10" t="s">
        <v>231</v>
      </c>
      <c r="K40" s="2" t="s">
        <v>232</v>
      </c>
      <c r="L40" s="19">
        <f>C40*$B$5</f>
        <v>192</v>
      </c>
      <c r="M40" s="21" t="s">
        <v>233</v>
      </c>
      <c r="N40" s="21" t="s">
        <v>234</v>
      </c>
      <c r="O40" s="22" t="s">
        <v>235</v>
      </c>
      <c r="P40" s="19">
        <f>C42*$B$6</f>
        <v>464.54999999999995</v>
      </c>
      <c r="Q40" s="1"/>
      <c r="R40" s="1"/>
      <c r="U40" s="23">
        <f>U38+2</f>
        <v>37025</v>
      </c>
    </row>
    <row r="41" spans="1:21" ht="9">
      <c r="A41" s="15" t="s">
        <v>236</v>
      </c>
      <c r="B41" s="19"/>
      <c r="C41" s="20">
        <v>0.6</v>
      </c>
      <c r="D41" s="19"/>
      <c r="E41" s="10" t="s">
        <v>237</v>
      </c>
      <c r="F41" s="21" t="s">
        <v>238</v>
      </c>
      <c r="G41" s="22" t="s">
        <v>239</v>
      </c>
      <c r="H41" s="19">
        <f>C41*$B$4</f>
        <v>285.59999999999997</v>
      </c>
      <c r="I41" s="21" t="s">
        <v>240</v>
      </c>
      <c r="J41" s="21" t="s">
        <v>241</v>
      </c>
      <c r="K41" s="22" t="s">
        <v>242</v>
      </c>
      <c r="L41" s="19">
        <f>C42*$B$5</f>
        <v>304</v>
      </c>
      <c r="M41" s="21" t="s">
        <v>243</v>
      </c>
      <c r="N41" s="21" t="s">
        <v>244</v>
      </c>
      <c r="O41" s="22" t="s">
        <v>245</v>
      </c>
      <c r="P41" s="19">
        <f>C41*$B$6</f>
        <v>293.4</v>
      </c>
      <c r="Q41" s="21"/>
      <c r="R41" s="10"/>
      <c r="T41" s="19"/>
      <c r="U41" s="23">
        <f>U40+3</f>
        <v>37028</v>
      </c>
    </row>
    <row r="42" spans="1:21" ht="9">
      <c r="A42" s="10" t="s">
        <v>246</v>
      </c>
      <c r="B42" s="19"/>
      <c r="C42" s="20">
        <v>0.95</v>
      </c>
      <c r="D42" s="19"/>
      <c r="E42" s="10" t="s">
        <v>247</v>
      </c>
      <c r="F42" s="21" t="s">
        <v>248</v>
      </c>
      <c r="G42" s="22" t="s">
        <v>249</v>
      </c>
      <c r="H42" s="19">
        <f>C42*$B$4</f>
        <v>452.2</v>
      </c>
      <c r="I42" s="21" t="s">
        <v>250</v>
      </c>
      <c r="J42" s="10" t="s">
        <v>251</v>
      </c>
      <c r="K42" s="2" t="s">
        <v>252</v>
      </c>
      <c r="L42" s="19">
        <f>C41*$B$5</f>
        <v>192</v>
      </c>
      <c r="M42" s="21" t="s">
        <v>253</v>
      </c>
      <c r="N42" s="21" t="s">
        <v>254</v>
      </c>
      <c r="O42" s="22" t="s">
        <v>255</v>
      </c>
      <c r="P42" s="19">
        <f>C40*$B$6</f>
        <v>293.4</v>
      </c>
      <c r="Q42" s="21"/>
      <c r="R42" s="10"/>
      <c r="T42" s="19"/>
      <c r="U42" s="23">
        <f>U41+2</f>
        <v>37030</v>
      </c>
    </row>
    <row r="43" spans="5:20" ht="9">
      <c r="E43" s="10"/>
      <c r="F43" s="19"/>
      <c r="G43" s="20"/>
      <c r="H43" s="19"/>
      <c r="I43" s="10"/>
      <c r="J43" s="21"/>
      <c r="K43" s="22"/>
      <c r="L43" s="19"/>
      <c r="M43" s="21"/>
      <c r="N43" s="10"/>
      <c r="P43" s="19"/>
      <c r="Q43" s="21"/>
      <c r="R43" s="10"/>
      <c r="T43" s="19"/>
    </row>
    <row r="44" spans="1:21" ht="9">
      <c r="A44" s="1" t="s">
        <v>256</v>
      </c>
      <c r="C44" s="20">
        <v>0.6</v>
      </c>
      <c r="D44" s="19"/>
      <c r="E44" s="10" t="s">
        <v>257</v>
      </c>
      <c r="F44" s="21" t="s">
        <v>258</v>
      </c>
      <c r="G44" s="22" t="s">
        <v>259</v>
      </c>
      <c r="H44" s="19">
        <f>C44*B4</f>
        <v>285.59999999999997</v>
      </c>
      <c r="I44" s="21" t="s">
        <v>260</v>
      </c>
      <c r="J44" s="21" t="s">
        <v>261</v>
      </c>
      <c r="K44" s="22" t="s">
        <v>262</v>
      </c>
      <c r="L44" s="19">
        <f>C44*B5</f>
        <v>192</v>
      </c>
      <c r="M44" s="21" t="s">
        <v>263</v>
      </c>
      <c r="N44" s="21" t="s">
        <v>264</v>
      </c>
      <c r="O44" s="22" t="s">
        <v>265</v>
      </c>
      <c r="P44" s="19">
        <f>C44*B6</f>
        <v>293.4</v>
      </c>
      <c r="Q44" s="21"/>
      <c r="R44" s="10"/>
      <c r="T44" s="19"/>
      <c r="U44" s="23">
        <f>U42+2</f>
        <v>37032</v>
      </c>
    </row>
    <row r="45" spans="1:21" ht="9">
      <c r="A45" s="1" t="s">
        <v>266</v>
      </c>
      <c r="C45" s="20">
        <v>0.5</v>
      </c>
      <c r="D45" s="19"/>
      <c r="E45" s="10" t="s">
        <v>267</v>
      </c>
      <c r="F45" s="21" t="s">
        <v>268</v>
      </c>
      <c r="G45" s="22" t="s">
        <v>269</v>
      </c>
      <c r="H45" s="19">
        <f>C45*B4</f>
        <v>238</v>
      </c>
      <c r="I45" s="21" t="s">
        <v>270</v>
      </c>
      <c r="J45" s="21" t="s">
        <v>271</v>
      </c>
      <c r="K45" s="22" t="s">
        <v>272</v>
      </c>
      <c r="L45" s="19">
        <f>C45*B5</f>
        <v>160</v>
      </c>
      <c r="M45" s="21" t="s">
        <v>273</v>
      </c>
      <c r="N45" s="21" t="s">
        <v>274</v>
      </c>
      <c r="O45" s="22" t="s">
        <v>275</v>
      </c>
      <c r="P45" s="19">
        <f>C45*B6</f>
        <v>244.5</v>
      </c>
      <c r="Q45" s="21"/>
      <c r="R45" s="10"/>
      <c r="T45" s="19"/>
      <c r="U45" s="23">
        <f>U44+2</f>
        <v>37034</v>
      </c>
    </row>
    <row r="47" spans="1:26" s="29" customFormat="1" ht="11.25">
      <c r="A47" s="28" t="s">
        <v>276</v>
      </c>
      <c r="C47" s="30" t="s">
        <v>277</v>
      </c>
      <c r="D47" s="31"/>
      <c r="E47" s="32">
        <f>0.9*B4</f>
        <v>428.40000000000003</v>
      </c>
      <c r="F47" s="32">
        <f>0.955*B4</f>
        <v>454.58000000000004</v>
      </c>
      <c r="G47" s="33"/>
      <c r="H47" s="34">
        <f>B4</f>
        <v>476</v>
      </c>
      <c r="I47" s="32">
        <f>0.9*B5</f>
        <v>288</v>
      </c>
      <c r="J47" s="32">
        <f>0.955*B5</f>
        <v>305.6</v>
      </c>
      <c r="K47" s="33"/>
      <c r="L47" s="34">
        <f>B5</f>
        <v>320</v>
      </c>
      <c r="M47" s="32">
        <f>0.9*B6</f>
        <v>440.1</v>
      </c>
      <c r="N47" s="32">
        <f>0.955*B6</f>
        <v>466.99500000000006</v>
      </c>
      <c r="O47" s="33"/>
      <c r="P47" s="34">
        <f>B6</f>
        <v>489</v>
      </c>
      <c r="Q47" s="35"/>
      <c r="R47" s="36"/>
      <c r="T47" s="31"/>
      <c r="U47" s="37">
        <f>U45+3</f>
        <v>37037</v>
      </c>
      <c r="X47" s="28"/>
      <c r="Y47" s="28"/>
      <c r="Z47" s="38"/>
    </row>
    <row r="50" ht="9">
      <c r="C50" s="3" t="s">
        <v>278</v>
      </c>
    </row>
    <row r="52" spans="1:3" ht="9">
      <c r="A52" s="10" t="s">
        <v>279</v>
      </c>
      <c r="C52" s="3" t="s">
        <v>280</v>
      </c>
    </row>
    <row r="54" spans="1:3" ht="9">
      <c r="A54" s="14" t="s">
        <v>281</v>
      </c>
      <c r="B54" s="14">
        <f>C54+10</f>
        <v>486</v>
      </c>
      <c r="C54" s="1">
        <f>B4</f>
        <v>476</v>
      </c>
    </row>
    <row r="55" spans="1:3" ht="9">
      <c r="A55" s="14" t="s">
        <v>282</v>
      </c>
      <c r="B55" s="14">
        <f>C55+5</f>
        <v>325</v>
      </c>
      <c r="C55" s="1">
        <f>B5</f>
        <v>320</v>
      </c>
    </row>
    <row r="56" spans="1:3" ht="9">
      <c r="A56" s="14" t="s">
        <v>283</v>
      </c>
      <c r="B56" s="14">
        <f>C56+10</f>
        <v>499</v>
      </c>
      <c r="C56" s="1">
        <f>B6</f>
        <v>489</v>
      </c>
    </row>
    <row r="57" spans="1:3" ht="9">
      <c r="A57" s="9"/>
      <c r="B57" s="9"/>
      <c r="C57" s="1"/>
    </row>
    <row r="58" spans="1:3" ht="9">
      <c r="A58" s="14" t="s">
        <v>284</v>
      </c>
      <c r="B58" s="14">
        <f>B54+B55+B56</f>
        <v>1310</v>
      </c>
      <c r="C58" s="1">
        <f>C54+C55+C56</f>
        <v>1285</v>
      </c>
    </row>
    <row r="61" spans="1:21" ht="9">
      <c r="A61" s="15" t="s">
        <v>285</v>
      </c>
      <c r="B61" s="19"/>
      <c r="C61" s="20">
        <v>0.64</v>
      </c>
      <c r="D61" s="19"/>
      <c r="E61" s="21" t="s">
        <v>286</v>
      </c>
      <c r="F61" s="21" t="s">
        <v>287</v>
      </c>
      <c r="G61" s="22" t="s">
        <v>288</v>
      </c>
      <c r="H61" s="19">
        <f>C61*$B$54</f>
        <v>311.04</v>
      </c>
      <c r="I61" s="21" t="s">
        <v>289</v>
      </c>
      <c r="J61" s="10" t="s">
        <v>290</v>
      </c>
      <c r="K61" s="2" t="s">
        <v>291</v>
      </c>
      <c r="L61" s="19">
        <f>C61*$B$55</f>
        <v>208</v>
      </c>
      <c r="M61" s="21" t="s">
        <v>292</v>
      </c>
      <c r="N61" s="10" t="s">
        <v>293</v>
      </c>
      <c r="O61" s="2" t="s">
        <v>294</v>
      </c>
      <c r="P61" s="19">
        <f>C61*$B$56</f>
        <v>319.36</v>
      </c>
      <c r="Q61" s="27"/>
      <c r="R61" s="27"/>
      <c r="S61" s="27"/>
      <c r="T61" s="27"/>
      <c r="U61" s="23">
        <f>U42+2</f>
        <v>37032</v>
      </c>
    </row>
    <row r="62" spans="1:21" ht="9">
      <c r="A62" s="15" t="s">
        <v>295</v>
      </c>
      <c r="B62" s="19"/>
      <c r="C62" s="20">
        <v>0.64</v>
      </c>
      <c r="D62" s="19"/>
      <c r="E62" s="10" t="s">
        <v>296</v>
      </c>
      <c r="F62" s="21" t="s">
        <v>297</v>
      </c>
      <c r="G62" s="22" t="s">
        <v>298</v>
      </c>
      <c r="H62" s="19">
        <f>C62*$B$54</f>
        <v>311.04</v>
      </c>
      <c r="I62" s="21" t="s">
        <v>299</v>
      </c>
      <c r="J62" s="10" t="s">
        <v>300</v>
      </c>
      <c r="K62" s="2" t="s">
        <v>301</v>
      </c>
      <c r="L62" s="19">
        <f>C62*$B$55</f>
        <v>208</v>
      </c>
      <c r="M62" s="21" t="s">
        <v>302</v>
      </c>
      <c r="N62" s="10" t="s">
        <v>303</v>
      </c>
      <c r="O62" s="2" t="s">
        <v>304</v>
      </c>
      <c r="P62" s="19">
        <f>C62*$B$56</f>
        <v>319.36</v>
      </c>
      <c r="Q62" s="19"/>
      <c r="R62" s="19"/>
      <c r="S62" s="19"/>
      <c r="T62" s="19"/>
      <c r="U62" s="23">
        <f>U61+3</f>
        <v>37035</v>
      </c>
    </row>
    <row r="63" spans="1:21" ht="9">
      <c r="A63" s="10" t="s">
        <v>305</v>
      </c>
      <c r="B63" s="19"/>
      <c r="C63" s="20">
        <v>0.64</v>
      </c>
      <c r="D63" s="19"/>
      <c r="E63" s="10" t="s">
        <v>306</v>
      </c>
      <c r="F63" s="21" t="s">
        <v>307</v>
      </c>
      <c r="G63" s="22" t="s">
        <v>308</v>
      </c>
      <c r="H63" s="19">
        <f>C63*$B$54</f>
        <v>311.04</v>
      </c>
      <c r="I63" s="21" t="s">
        <v>309</v>
      </c>
      <c r="J63" s="10" t="s">
        <v>310</v>
      </c>
      <c r="K63" s="2" t="s">
        <v>311</v>
      </c>
      <c r="L63" s="19">
        <f>C63*$B$55</f>
        <v>208</v>
      </c>
      <c r="M63" s="21" t="s">
        <v>312</v>
      </c>
      <c r="N63" s="10" t="s">
        <v>313</v>
      </c>
      <c r="O63" s="2" t="s">
        <v>314</v>
      </c>
      <c r="P63" s="19">
        <f>C63*$B$56</f>
        <v>319.36</v>
      </c>
      <c r="U63" s="23">
        <f>U62+2</f>
        <v>37037</v>
      </c>
    </row>
    <row r="65" spans="1:21" ht="9">
      <c r="A65" s="15" t="s">
        <v>315</v>
      </c>
      <c r="B65" s="19"/>
      <c r="C65" s="20">
        <v>0.6</v>
      </c>
      <c r="D65" s="19"/>
      <c r="E65" s="21" t="s">
        <v>316</v>
      </c>
      <c r="F65" s="21" t="s">
        <v>317</v>
      </c>
      <c r="G65" s="22" t="s">
        <v>318</v>
      </c>
      <c r="H65" s="19">
        <f>C65*$B$54</f>
        <v>291.59999999999997</v>
      </c>
      <c r="I65" s="21" t="s">
        <v>319</v>
      </c>
      <c r="J65" s="10" t="s">
        <v>320</v>
      </c>
      <c r="K65" s="2" t="s">
        <v>321</v>
      </c>
      <c r="L65" s="19">
        <f>C65*$B$55</f>
        <v>195</v>
      </c>
      <c r="M65" s="21" t="s">
        <v>322</v>
      </c>
      <c r="N65" s="21" t="s">
        <v>323</v>
      </c>
      <c r="O65" s="22" t="s">
        <v>324</v>
      </c>
      <c r="P65" s="19">
        <f>C67*$B$56</f>
        <v>474.04999999999995</v>
      </c>
      <c r="Q65" s="1"/>
      <c r="R65" s="1"/>
      <c r="U65" s="23">
        <f>U63+2</f>
        <v>37039</v>
      </c>
    </row>
    <row r="66" spans="1:21" ht="9">
      <c r="A66" s="15" t="s">
        <v>325</v>
      </c>
      <c r="B66" s="19"/>
      <c r="C66" s="20">
        <v>0.6</v>
      </c>
      <c r="D66" s="19"/>
      <c r="E66" s="10" t="s">
        <v>326</v>
      </c>
      <c r="F66" s="21" t="s">
        <v>327</v>
      </c>
      <c r="G66" s="22" t="s">
        <v>328</v>
      </c>
      <c r="H66" s="19">
        <f>C66*$B$54</f>
        <v>291.59999999999997</v>
      </c>
      <c r="I66" s="21" t="s">
        <v>329</v>
      </c>
      <c r="J66" s="21" t="s">
        <v>330</v>
      </c>
      <c r="K66" s="22" t="s">
        <v>331</v>
      </c>
      <c r="L66" s="19">
        <f>C67*$B$55</f>
        <v>308.75</v>
      </c>
      <c r="M66" s="21" t="s">
        <v>332</v>
      </c>
      <c r="N66" s="21" t="s">
        <v>333</v>
      </c>
      <c r="O66" s="22" t="s">
        <v>334</v>
      </c>
      <c r="P66" s="19">
        <f>C66*$B$56</f>
        <v>299.4</v>
      </c>
      <c r="Q66" s="21"/>
      <c r="R66" s="10"/>
      <c r="T66" s="19"/>
      <c r="U66" s="23">
        <f>U65+3</f>
        <v>37042</v>
      </c>
    </row>
    <row r="67" spans="1:21" ht="9">
      <c r="A67" s="10" t="s">
        <v>335</v>
      </c>
      <c r="B67" s="19"/>
      <c r="C67" s="20">
        <v>0.95</v>
      </c>
      <c r="D67" s="19"/>
      <c r="E67" s="10" t="s">
        <v>336</v>
      </c>
      <c r="F67" s="21" t="s">
        <v>337</v>
      </c>
      <c r="G67" s="22" t="s">
        <v>338</v>
      </c>
      <c r="H67" s="19">
        <f>C67*$B$54</f>
        <v>461.7</v>
      </c>
      <c r="I67" s="21" t="s">
        <v>339</v>
      </c>
      <c r="J67" s="10" t="s">
        <v>340</v>
      </c>
      <c r="K67" s="2" t="s">
        <v>341</v>
      </c>
      <c r="L67" s="19">
        <f>C66*$B$55</f>
        <v>195</v>
      </c>
      <c r="M67" s="21" t="s">
        <v>342</v>
      </c>
      <c r="N67" s="21" t="s">
        <v>343</v>
      </c>
      <c r="O67" s="22" t="s">
        <v>344</v>
      </c>
      <c r="P67" s="19">
        <f>C65*$B$56</f>
        <v>299.4</v>
      </c>
      <c r="Q67" s="21"/>
      <c r="R67" s="10"/>
      <c r="T67" s="19"/>
      <c r="U67" s="23">
        <f>U66+2</f>
        <v>37044</v>
      </c>
    </row>
    <row r="69" spans="1:21" ht="9">
      <c r="A69" s="1" t="s">
        <v>345</v>
      </c>
      <c r="C69" s="20">
        <v>0.6</v>
      </c>
      <c r="D69" s="19"/>
      <c r="E69" s="10" t="s">
        <v>346</v>
      </c>
      <c r="F69" s="21" t="s">
        <v>347</v>
      </c>
      <c r="G69" s="22" t="s">
        <v>348</v>
      </c>
      <c r="H69" s="19">
        <f>C69*B54</f>
        <v>291.59999999999997</v>
      </c>
      <c r="I69" s="21" t="s">
        <v>349</v>
      </c>
      <c r="J69" s="21" t="s">
        <v>350</v>
      </c>
      <c r="K69" s="22" t="s">
        <v>351</v>
      </c>
      <c r="L69" s="19">
        <f>C69*B55</f>
        <v>195</v>
      </c>
      <c r="M69" s="21" t="s">
        <v>352</v>
      </c>
      <c r="N69" s="21" t="s">
        <v>353</v>
      </c>
      <c r="O69" s="22" t="s">
        <v>354</v>
      </c>
      <c r="P69" s="19">
        <f>C69*$B$56</f>
        <v>299.4</v>
      </c>
      <c r="Q69" s="21"/>
      <c r="R69" s="10"/>
      <c r="T69" s="19"/>
      <c r="U69" s="23">
        <f>U67+2</f>
        <v>37046</v>
      </c>
    </row>
    <row r="70" spans="1:21" ht="9">
      <c r="A70" s="1" t="s">
        <v>355</v>
      </c>
      <c r="C70" s="20">
        <v>0.5</v>
      </c>
      <c r="D70" s="19"/>
      <c r="E70" s="10" t="s">
        <v>356</v>
      </c>
      <c r="F70" s="21" t="s">
        <v>357</v>
      </c>
      <c r="G70" s="22" t="s">
        <v>358</v>
      </c>
      <c r="H70" s="19">
        <f>C70*B54</f>
        <v>243</v>
      </c>
      <c r="I70" s="21" t="s">
        <v>359</v>
      </c>
      <c r="J70" s="21" t="s">
        <v>360</v>
      </c>
      <c r="K70" s="22" t="s">
        <v>361</v>
      </c>
      <c r="L70" s="19">
        <f>C70*B55</f>
        <v>162.5</v>
      </c>
      <c r="M70" s="21" t="s">
        <v>362</v>
      </c>
      <c r="N70" s="21" t="s">
        <v>363</v>
      </c>
      <c r="O70" s="22" t="s">
        <v>364</v>
      </c>
      <c r="P70" s="19">
        <f>C70*B56</f>
        <v>249.5</v>
      </c>
      <c r="Q70" s="21"/>
      <c r="R70" s="10"/>
      <c r="T70" s="19"/>
      <c r="U70" s="23">
        <f>U69+2</f>
        <v>37048</v>
      </c>
    </row>
    <row r="72" spans="1:26" s="29" customFormat="1" ht="11.25">
      <c r="A72" s="28" t="s">
        <v>365</v>
      </c>
      <c r="C72" s="30" t="s">
        <v>366</v>
      </c>
      <c r="D72" s="31"/>
      <c r="E72" s="32">
        <f>0.9*B54</f>
        <v>437.40000000000003</v>
      </c>
      <c r="F72" s="32">
        <f>0.955*B54</f>
        <v>464.13000000000005</v>
      </c>
      <c r="G72" s="33"/>
      <c r="H72" s="34">
        <f>B54</f>
        <v>486</v>
      </c>
      <c r="I72" s="32">
        <f>0.9*B55</f>
        <v>292.5</v>
      </c>
      <c r="J72" s="32">
        <f>0.955*B55</f>
        <v>310.375</v>
      </c>
      <c r="K72" s="33"/>
      <c r="L72" s="34">
        <f>B55</f>
        <v>325</v>
      </c>
      <c r="M72" s="32">
        <f>0.9*B56</f>
        <v>449.1</v>
      </c>
      <c r="N72" s="32">
        <f>0.955*B56</f>
        <v>476.545</v>
      </c>
      <c r="O72" s="33"/>
      <c r="P72" s="34">
        <f>B56</f>
        <v>499</v>
      </c>
      <c r="Q72" s="35"/>
      <c r="R72" s="36"/>
      <c r="T72" s="31"/>
      <c r="U72" s="37">
        <f>U70+3</f>
        <v>37051</v>
      </c>
      <c r="X72" s="28"/>
      <c r="Y72" s="28"/>
      <c r="Z72" s="38"/>
    </row>
  </sheetData>
  <printOptions horizontalCentered="1"/>
  <pageMargins left="0.2902777777777778" right="0.2902777777777778" top="0.25" bottom="0.45" header="0.1" footer="0.1"/>
  <pageSetup firstPageNumber="1" useFirstPageNumber="1" fitToHeight="0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Tye Botting</dc:creator>
  <cp:keywords/>
  <dc:description/>
  <cp:lastModifiedBy>twb</cp:lastModifiedBy>
  <cp:lastPrinted>2006-05-21T20:23:06Z</cp:lastPrinted>
  <dcterms:created xsi:type="dcterms:W3CDTF">2000-08-01T18:29:03Z</dcterms:created>
  <dcterms:modified xsi:type="dcterms:W3CDTF">2006-05-21T20:23:14Z</dcterms:modified>
  <cp:category/>
  <cp:version/>
  <cp:contentType/>
  <cp:contentStatus/>
  <cp:revision>36</cp:revision>
</cp:coreProperties>
</file>